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pcus1-my.sharepoint.com/personal/myc7687_america_gds_panasonic_com/Documents/Power Tools/Power Tools/Compensation Calculator/"/>
    </mc:Choice>
  </mc:AlternateContent>
  <bookViews>
    <workbookView xWindow="0" yWindow="0" windowWidth="21600" windowHeight="10070"/>
  </bookViews>
  <sheets>
    <sheet name="PTC Calculator" sheetId="6" r:id="rId1"/>
    <sheet name="High Low Limit Calculator" sheetId="7" r:id="rId2"/>
    <sheet name="PTC Formula V1" sheetId="5" state="hidden" r:id="rId3"/>
    <sheet name="PTC Formula V2" sheetId="2" state="hidden" r:id="rId4"/>
    <sheet name="PTC Formula Engineering" sheetId="4" state="hidden"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6" l="1"/>
  <c r="N18" i="6"/>
  <c r="L18" i="6"/>
  <c r="J18" i="6"/>
  <c r="H18" i="6"/>
  <c r="H19" i="6"/>
  <c r="F18" i="6"/>
  <c r="D18" i="6"/>
  <c r="D23" i="6" s="1"/>
  <c r="H21" i="6" s="1"/>
  <c r="H23" i="6" s="1"/>
  <c r="L21" i="6" s="1"/>
  <c r="L23" i="6" s="1"/>
  <c r="D15" i="7"/>
  <c r="D12" i="7"/>
  <c r="B9" i="4"/>
  <c r="B10" i="4"/>
  <c r="E9" i="5"/>
  <c r="E9" i="2"/>
  <c r="B7" i="4"/>
  <c r="D3" i="4"/>
  <c r="D2" i="4"/>
  <c r="D1" i="4"/>
  <c r="H1" i="4"/>
  <c r="F2" i="4"/>
  <c r="H2" i="4"/>
  <c r="F3" i="4"/>
  <c r="H3" i="4"/>
  <c r="D4" i="4"/>
  <c r="H4" i="4"/>
  <c r="B5" i="4"/>
  <c r="D19" i="6" l="1"/>
</calcChain>
</file>

<file path=xl/sharedStrings.xml><?xml version="1.0" encoding="utf-8"?>
<sst xmlns="http://schemas.openxmlformats.org/spreadsheetml/2006/main" count="55" uniqueCount="40">
  <si>
    <t>Pulse Tool Calculation Calculator</t>
  </si>
  <si>
    <t>This tool is for calculating the Panasonic transducer Pulse Tool Compensation setting.</t>
  </si>
  <si>
    <t>1. Setup the transducer for use with a discontinous drive tool. 
2. Pressing the "Enter" button after each entry will automatically update the new pulse tool compensation setting. 
3. Conduct a rundown and enter the readings from the transducer into the 1st Rundown "Transducer Reading" cell.  
4. Audit the fastener in the tightening direction and enter the reading into the 1st Rundown "Static Audit Reading" cell.
5. Continue conducting rundowns until you have all 3 rundowns completed.  
6. Enter the current Pulse Tool Compensation Setting into the cell, press "Enter" and the formula below will 
       automatically update with the New Pulse Tool Compensation Setting.
7. Repeat the process in the next Test column until the Audit Wrench &amp; Transducer readings are within 5% of each other.</t>
  </si>
  <si>
    <t>Test 1</t>
  </si>
  <si>
    <t>Test 2</t>
  </si>
  <si>
    <t>Test 3</t>
  </si>
  <si>
    <t>Transducer
Reading</t>
  </si>
  <si>
    <t>Static Audit
Reading</t>
  </si>
  <si>
    <t>1st Rundown</t>
  </si>
  <si>
    <t>2nd Rundown</t>
  </si>
  <si>
    <t>3rd Rundown</t>
  </si>
  <si>
    <t>Average Torque Readings</t>
  </si>
  <si>
    <t>Variation %</t>
  </si>
  <si>
    <t>Current Pulse Tool Compensation</t>
  </si>
  <si>
    <t>New Pulse Tool Compensation</t>
  </si>
  <si>
    <t>Automatically Calculate
High/Low Limits</t>
  </si>
  <si>
    <t>Target Torque</t>
  </si>
  <si>
    <t>Tolerance %</t>
  </si>
  <si>
    <t>High Limit</t>
  </si>
  <si>
    <t>Low Limit</t>
  </si>
  <si>
    <t>Pulse Tool Calculation Formula</t>
  </si>
  <si>
    <t>Setup the transducer for use with a discontinous drive tool.  Conduct a rundown and enter the readings from the transducer into the "Internal Torque Reading" cell.  Audit the fastener in the tightening direction and enter the reading into the "External Torque Reading".  Enter the current Pulse Tool Compensation Setting into the cell and formula below will automatically provide the New Pulse Tool Compensation Setting.</t>
  </si>
  <si>
    <t>Internal Torque Reading (Transducer)</t>
  </si>
  <si>
    <t>External Torque Reading (Audit</t>
  </si>
  <si>
    <t>Pulse Tool Compensation Setting</t>
  </si>
  <si>
    <t>New Pulse Tool Compensation Setting</t>
  </si>
  <si>
    <t>External Torque Reading (Audit)</t>
  </si>
  <si>
    <t xml:space="preserve">External </t>
  </si>
  <si>
    <t>/</t>
  </si>
  <si>
    <t>=</t>
  </si>
  <si>
    <t>Convert PTC Into A Percentage</t>
  </si>
  <si>
    <t xml:space="preserve">Internal </t>
  </si>
  <si>
    <t>Calculate The Actual Internal Number</t>
  </si>
  <si>
    <t>Pulse Tool Compensation</t>
  </si>
  <si>
    <t>Divide External by Actual Internal Number</t>
  </si>
  <si>
    <t>-</t>
  </si>
  <si>
    <t>Convert Back Into Percentage For New Number</t>
  </si>
  <si>
    <t>Total Math Equation</t>
  </si>
  <si>
    <t>Copied Equation</t>
  </si>
  <si>
    <t>If Statement for a negative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</si>
</sst>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b/>
      <sz val="12"/>
      <color theme="9" tint="-0.499984740745262"/>
      <name val="Calibri"/>
      <family val="2"/>
      <scheme val="minor"/>
    </font>
    <font>
      <b/>
      <sz val="12"/>
      <color theme="4" tint="-0.499984740745262"/>
      <name val="Calibri"/>
      <family val="2"/>
      <scheme val="minor"/>
    </font>
    <font>
      <b/>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0" xfId="0" applyAlignment="1">
      <alignment vertical="center"/>
    </xf>
    <xf numFmtId="0" fontId="0" fillId="0" borderId="0" xfId="0" applyAlignment="1">
      <alignment horizontal="right" vertical="center"/>
    </xf>
    <xf numFmtId="2" fontId="0" fillId="0" borderId="0" xfId="0" applyNumberFormat="1" applyAlignment="1">
      <alignment vertical="center"/>
    </xf>
    <xf numFmtId="0" fontId="0" fillId="0" borderId="0" xfId="1" applyNumberFormat="1" applyFont="1" applyAlignment="1">
      <alignment vertical="center"/>
    </xf>
    <xf numFmtId="0" fontId="0" fillId="0" borderId="0" xfId="0" applyNumberFormat="1" applyAlignment="1">
      <alignment vertical="center"/>
    </xf>
    <xf numFmtId="0" fontId="0" fillId="3" borderId="0" xfId="0" applyFill="1" applyAlignment="1">
      <alignment horizontal="right" vertical="center"/>
    </xf>
    <xf numFmtId="0" fontId="0" fillId="3" borderId="0" xfId="0" applyFill="1" applyAlignment="1">
      <alignment vertical="center"/>
    </xf>
    <xf numFmtId="0" fontId="0" fillId="4" borderId="0" xfId="0" applyFill="1" applyAlignment="1">
      <alignment vertical="center"/>
    </xf>
    <xf numFmtId="2" fontId="0" fillId="4" borderId="0" xfId="0" applyNumberFormat="1" applyFill="1" applyAlignment="1">
      <alignment vertical="center"/>
    </xf>
    <xf numFmtId="0" fontId="0" fillId="4" borderId="0" xfId="1" applyNumberFormat="1" applyFont="1" applyFill="1" applyAlignment="1">
      <alignment vertical="center"/>
    </xf>
    <xf numFmtId="0" fontId="0" fillId="4" borderId="0" xfId="0" applyNumberFormat="1" applyFill="1" applyAlignment="1">
      <alignment vertical="center"/>
    </xf>
    <xf numFmtId="0" fontId="0" fillId="3" borderId="0" xfId="0" applyFill="1" applyAlignment="1">
      <alignment horizontal="center" vertical="center"/>
    </xf>
    <xf numFmtId="1" fontId="0" fillId="3" borderId="1" xfId="0" applyNumberFormat="1" applyFill="1" applyBorder="1" applyAlignment="1">
      <alignment horizontal="center" vertical="center"/>
    </xf>
    <xf numFmtId="0" fontId="0" fillId="3" borderId="0" xfId="0" applyFont="1" applyFill="1" applyAlignment="1">
      <alignment horizontal="center" vertical="center" wrapText="1"/>
    </xf>
    <xf numFmtId="0" fontId="0" fillId="3" borderId="0" xfId="0" applyFill="1" applyBorder="1" applyAlignment="1">
      <alignment horizontal="right" vertical="center"/>
    </xf>
    <xf numFmtId="0" fontId="0" fillId="3" borderId="0" xfId="0" applyFill="1" applyBorder="1" applyAlignment="1">
      <alignment vertical="center"/>
    </xf>
    <xf numFmtId="1" fontId="0" fillId="2" borderId="1" xfId="0" applyNumberFormat="1" applyFill="1" applyBorder="1" applyAlignment="1" applyProtection="1">
      <alignment horizontal="center" vertical="center"/>
      <protection locked="0"/>
    </xf>
    <xf numFmtId="0" fontId="0" fillId="2" borderId="1" xfId="1" applyNumberFormat="1" applyFont="1" applyFill="1" applyBorder="1" applyAlignment="1" applyProtection="1">
      <alignment horizontal="center" vertical="center"/>
      <protection locked="0"/>
    </xf>
    <xf numFmtId="0" fontId="0" fillId="6" borderId="0" xfId="0" applyFill="1" applyAlignment="1" applyProtection="1">
      <alignment vertical="center"/>
    </xf>
    <xf numFmtId="0" fontId="0" fillId="6" borderId="0" xfId="1" applyNumberFormat="1" applyFont="1" applyFill="1" applyAlignment="1" applyProtection="1">
      <alignment vertical="center"/>
    </xf>
    <xf numFmtId="0" fontId="3" fillId="5" borderId="0" xfId="0" applyFont="1" applyFill="1" applyBorder="1" applyAlignment="1" applyProtection="1">
      <alignment horizontal="right" vertical="center"/>
    </xf>
    <xf numFmtId="1" fontId="3" fillId="5" borderId="0" xfId="0" applyNumberFormat="1"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1" fontId="3" fillId="2" borderId="0" xfId="0" applyNumberFormat="1" applyFont="1" applyFill="1" applyBorder="1" applyAlignment="1" applyProtection="1">
      <alignment horizontal="center" vertical="center"/>
    </xf>
    <xf numFmtId="0" fontId="3" fillId="5" borderId="0" xfId="1" applyNumberFormat="1"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0" fillId="3" borderId="0" xfId="0" applyFill="1" applyAlignment="1" applyProtection="1">
      <alignment vertical="center"/>
    </xf>
    <xf numFmtId="0" fontId="0" fillId="3" borderId="0" xfId="0" applyFill="1" applyAlignment="1" applyProtection="1">
      <alignment horizontal="right" vertical="center"/>
    </xf>
    <xf numFmtId="2" fontId="0" fillId="3" borderId="0" xfId="0" applyNumberFormat="1" applyFill="1" applyAlignment="1" applyProtection="1">
      <alignment horizontal="right" vertical="center"/>
    </xf>
    <xf numFmtId="0" fontId="0" fillId="3" borderId="0" xfId="1" applyNumberFormat="1" applyFont="1" applyFill="1" applyAlignment="1" applyProtection="1">
      <alignment horizontal="right" vertical="center"/>
    </xf>
    <xf numFmtId="0" fontId="0" fillId="3" borderId="0" xfId="1" applyNumberFormat="1" applyFont="1" applyFill="1" applyAlignment="1" applyProtection="1">
      <alignment vertical="center"/>
    </xf>
    <xf numFmtId="0" fontId="0" fillId="9" borderId="0" xfId="0" applyFill="1"/>
    <xf numFmtId="0" fontId="0" fillId="2" borderId="1" xfId="0" applyFill="1" applyBorder="1" applyAlignment="1" applyProtection="1">
      <alignment horizontal="center" vertical="center"/>
      <protection locked="0"/>
    </xf>
    <xf numFmtId="9" fontId="0" fillId="2" borderId="1" xfId="1" applyFont="1" applyFill="1" applyBorder="1" applyAlignment="1" applyProtection="1">
      <alignment horizontal="center" vertical="center"/>
      <protection locked="0"/>
    </xf>
    <xf numFmtId="0" fontId="0" fillId="3" borderId="0" xfId="0" applyFill="1"/>
    <xf numFmtId="0" fontId="0" fillId="2" borderId="1" xfId="0" applyFill="1" applyBorder="1" applyAlignment="1" applyProtection="1">
      <alignment horizontal="center" vertical="center"/>
    </xf>
    <xf numFmtId="9" fontId="0" fillId="3" borderId="0" xfId="1"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right" vertical="center"/>
    </xf>
    <xf numFmtId="0" fontId="0" fillId="4" borderId="0" xfId="0" applyFill="1" applyBorder="1" applyAlignment="1" applyProtection="1">
      <alignment horizontal="center" vertical="center"/>
      <protection locked="0"/>
    </xf>
    <xf numFmtId="2" fontId="0" fillId="4" borderId="0" xfId="0" applyNumberFormat="1" applyFill="1" applyAlignment="1" applyProtection="1">
      <alignment horizontal="right" vertical="center"/>
    </xf>
    <xf numFmtId="0" fontId="0" fillId="4" borderId="0" xfId="1" applyNumberFormat="1" applyFont="1" applyFill="1" applyAlignment="1" applyProtection="1">
      <alignment horizontal="right" vertical="center"/>
    </xf>
    <xf numFmtId="0" fontId="0" fillId="4" borderId="0" xfId="0" applyFill="1" applyBorder="1" applyAlignment="1" applyProtection="1">
      <alignment horizontal="center" vertical="center"/>
    </xf>
    <xf numFmtId="0" fontId="4" fillId="2" borderId="0" xfId="0" applyFont="1" applyFill="1" applyBorder="1" applyAlignment="1" applyProtection="1">
      <alignment vertical="center"/>
    </xf>
    <xf numFmtId="0" fontId="6" fillId="7" borderId="0" xfId="0" applyFont="1" applyFill="1" applyBorder="1" applyAlignment="1" applyProtection="1">
      <alignment vertical="center"/>
    </xf>
    <xf numFmtId="0" fontId="5" fillId="8" borderId="0" xfId="0" applyFont="1" applyFill="1" applyBorder="1" applyAlignment="1" applyProtection="1">
      <alignment vertical="center"/>
    </xf>
    <xf numFmtId="0" fontId="7" fillId="2" borderId="5"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7" fillId="2"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0" xfId="0" applyFont="1" applyFill="1" applyBorder="1" applyAlignment="1" applyProtection="1">
      <alignment vertical="center" wrapText="1"/>
    </xf>
    <xf numFmtId="0" fontId="3" fillId="5" borderId="6" xfId="0" applyFont="1" applyFill="1" applyBorder="1" applyAlignment="1" applyProtection="1">
      <alignment horizontal="center" vertical="center" wrapText="1"/>
    </xf>
    <xf numFmtId="1" fontId="3" fillId="2" borderId="7"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1" fontId="3" fillId="5" borderId="5" xfId="0" applyNumberFormat="1"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1" fontId="3" fillId="2" borderId="5" xfId="0"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1" applyNumberFormat="1" applyFont="1" applyFill="1" applyBorder="1" applyAlignment="1" applyProtection="1">
      <alignment horizontal="center" vertical="center"/>
      <protection locked="0"/>
    </xf>
    <xf numFmtId="0" fontId="3" fillId="5" borderId="5" xfId="1" applyNumberFormat="1" applyFont="1" applyFill="1" applyBorder="1" applyAlignment="1" applyProtection="1">
      <alignment horizontal="center" vertical="center"/>
    </xf>
    <xf numFmtId="1" fontId="4" fillId="2" borderId="9" xfId="1" applyNumberFormat="1"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3" fillId="2" borderId="5" xfId="0" applyFont="1" applyFill="1" applyBorder="1" applyAlignment="1" applyProtection="1">
      <alignment horizontal="right" vertical="center"/>
    </xf>
    <xf numFmtId="0" fontId="3" fillId="2" borderId="6" xfId="0" applyFont="1" applyFill="1" applyBorder="1" applyAlignment="1" applyProtection="1">
      <alignment vertical="center"/>
    </xf>
    <xf numFmtId="0" fontId="0" fillId="2" borderId="0" xfId="0" applyFont="1" applyFill="1" applyBorder="1" applyAlignment="1" applyProtection="1">
      <alignment horizontal="center" vertical="top" wrapText="1"/>
    </xf>
    <xf numFmtId="0" fontId="0"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3" fillId="5" borderId="0" xfId="0" applyFont="1" applyFill="1" applyBorder="1" applyAlignment="1" applyProtection="1">
      <alignment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0" fillId="2" borderId="17" xfId="0" applyFill="1" applyBorder="1" applyAlignment="1" applyProtection="1">
      <alignment vertical="center"/>
    </xf>
    <xf numFmtId="0" fontId="0" fillId="2" borderId="18" xfId="0" applyFont="1" applyFill="1" applyBorder="1" applyAlignment="1" applyProtection="1">
      <alignment horizontal="center" vertical="center" wrapText="1"/>
    </xf>
    <xf numFmtId="0" fontId="0" fillId="2" borderId="19" xfId="0" applyFill="1" applyBorder="1" applyAlignment="1" applyProtection="1">
      <alignment vertical="center"/>
    </xf>
    <xf numFmtId="0" fontId="0" fillId="2" borderId="20" xfId="0" applyFill="1" applyBorder="1" applyAlignment="1" applyProtection="1">
      <alignment vertical="center"/>
    </xf>
    <xf numFmtId="0" fontId="3" fillId="2" borderId="20" xfId="0" applyFont="1" applyFill="1" applyBorder="1" applyAlignment="1" applyProtection="1">
      <alignment horizontal="right" vertical="center"/>
    </xf>
    <xf numFmtId="0" fontId="0" fillId="2" borderId="21" xfId="0" applyFill="1" applyBorder="1" applyAlignment="1" applyProtection="1">
      <alignment vertical="center"/>
    </xf>
    <xf numFmtId="0" fontId="2" fillId="2" borderId="0" xfId="0" applyFont="1" applyFill="1" applyBorder="1" applyAlignment="1" applyProtection="1">
      <alignment horizontal="center" vertical="center"/>
    </xf>
    <xf numFmtId="0" fontId="4" fillId="3" borderId="0" xfId="0" applyFont="1" applyFill="1" applyAlignment="1" applyProtection="1">
      <alignment horizontal="center" vertical="center" wrapText="1"/>
    </xf>
    <xf numFmtId="0" fontId="0" fillId="3" borderId="0" xfId="0" applyFill="1" applyAlignment="1">
      <alignment horizontal="center"/>
    </xf>
    <xf numFmtId="0" fontId="2" fillId="3" borderId="0" xfId="0" applyFont="1" applyFill="1" applyAlignment="1">
      <alignment horizontal="center" vertical="center"/>
    </xf>
    <xf numFmtId="9" fontId="4" fillId="2" borderId="11" xfId="1" applyNumberFormat="1" applyFont="1" applyFill="1" applyBorder="1" applyAlignment="1" applyProtection="1">
      <alignment horizontal="center" vertical="center"/>
    </xf>
    <xf numFmtId="9" fontId="4" fillId="2" borderId="12" xfId="1" applyNumberFormat="1" applyFont="1" applyFill="1" applyBorder="1" applyAlignment="1" applyProtection="1">
      <alignment horizontal="center" vertical="center"/>
    </xf>
    <xf numFmtId="9" fontId="4" fillId="2" borderId="13" xfId="1" applyNumberFormat="1" applyFont="1" applyFill="1" applyBorder="1" applyAlignment="1" applyProtection="1">
      <alignment horizontal="center" vertical="center"/>
    </xf>
    <xf numFmtId="1" fontId="5" fillId="2" borderId="11" xfId="0" applyNumberFormat="1" applyFont="1" applyFill="1" applyBorder="1" applyAlignment="1" applyProtection="1">
      <alignment horizontal="center" vertical="center"/>
    </xf>
    <xf numFmtId="1" fontId="5" fillId="2" borderId="12" xfId="0" applyNumberFormat="1" applyFont="1" applyFill="1" applyBorder="1" applyAlignment="1" applyProtection="1">
      <alignment horizontal="center" vertical="center"/>
    </xf>
    <xf numFmtId="1" fontId="5" fillId="2" borderId="13" xfId="0" applyNumberFormat="1" applyFont="1" applyFill="1" applyBorder="1" applyAlignment="1" applyProtection="1">
      <alignment horizontal="center" vertical="center"/>
    </xf>
    <xf numFmtId="1" fontId="6" fillId="2" borderId="11" xfId="1" applyNumberFormat="1" applyFont="1" applyFill="1" applyBorder="1" applyAlignment="1" applyProtection="1">
      <alignment horizontal="center" vertical="center"/>
      <protection locked="0"/>
    </xf>
    <xf numFmtId="1" fontId="6" fillId="2" borderId="12" xfId="1" applyNumberFormat="1" applyFont="1" applyFill="1" applyBorder="1" applyAlignment="1" applyProtection="1">
      <alignment horizontal="center" vertical="center"/>
      <protection locked="0"/>
    </xf>
    <xf numFmtId="1" fontId="6" fillId="2" borderId="13" xfId="1"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16" xfId="0" applyFont="1" applyFill="1" applyBorder="1" applyAlignment="1" applyProtection="1">
      <alignment horizontal="center" vertical="center"/>
    </xf>
    <xf numFmtId="0" fontId="4" fillId="2" borderId="11" xfId="0" applyFont="1" applyFill="1" applyBorder="1" applyAlignment="1" applyProtection="1">
      <alignment horizontal="left" vertical="top" wrapText="1" indent="1"/>
    </xf>
    <xf numFmtId="0" fontId="4" fillId="2" borderId="12" xfId="0" applyFont="1" applyFill="1" applyBorder="1" applyAlignment="1" applyProtection="1">
      <alignment horizontal="left" vertical="top" wrapText="1" indent="1"/>
    </xf>
    <xf numFmtId="0" fontId="4" fillId="2" borderId="13" xfId="0" applyFont="1" applyFill="1" applyBorder="1" applyAlignment="1" applyProtection="1">
      <alignment horizontal="left" vertical="top" wrapText="1" indent="1"/>
    </xf>
    <xf numFmtId="0" fontId="2" fillId="2" borderId="0" xfId="0" applyFont="1" applyFill="1" applyBorder="1" applyAlignment="1" applyProtection="1">
      <alignment horizontal="center" vertical="center"/>
    </xf>
    <xf numFmtId="0" fontId="4" fillId="3" borderId="0" xfId="0" applyFont="1" applyFill="1" applyAlignment="1" applyProtection="1">
      <alignment horizontal="center" vertical="center" wrapText="1"/>
    </xf>
    <xf numFmtId="0" fontId="0" fillId="3" borderId="0" xfId="0" applyFill="1" applyAlignment="1">
      <alignment horizontal="center"/>
    </xf>
    <xf numFmtId="0" fontId="2" fillId="3" borderId="0" xfId="0" applyFont="1" applyFill="1" applyAlignment="1">
      <alignment horizontal="center" vertical="center"/>
    </xf>
    <xf numFmtId="0" fontId="0" fillId="3" borderId="0" xfId="0" applyFont="1" applyFill="1" applyAlignment="1">
      <alignment horizontal="left" vertical="center" wrapText="1"/>
    </xf>
  </cellXfs>
  <cellStyles count="2">
    <cellStyle name="Normal" xfId="0" builtinId="0"/>
    <cellStyle name="Percent" xfId="1" builtinId="5"/>
  </cellStyles>
  <dxfs count="13">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ont>
        <color theme="9" tint="-0.499984740745262"/>
      </font>
    </dxf>
    <dxf>
      <font>
        <color theme="9" tint="-0.499984740745262"/>
      </font>
    </dxf>
    <dxf>
      <font>
        <color theme="9" tint="-0.499984740745262"/>
      </font>
      <fill>
        <patternFill>
          <bgColor theme="9" tint="0.59996337778862885"/>
        </patternFill>
      </fill>
    </dxf>
    <dxf>
      <font>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zoomScaleNormal="100" workbookViewId="0">
      <selection activeCell="D10" sqref="D10"/>
    </sheetView>
  </sheetViews>
  <sheetFormatPr defaultColWidth="8.7265625" defaultRowHeight="14.5" x14ac:dyDescent="0.35"/>
  <cols>
    <col min="1" max="1" width="4.453125" style="19" customWidth="1"/>
    <col min="2" max="2" width="13.453125" style="19" customWidth="1"/>
    <col min="3" max="3" width="19.54296875" style="19" customWidth="1"/>
    <col min="4" max="4" width="14" style="19" customWidth="1"/>
    <col min="5" max="5" width="3.1796875" style="19" customWidth="1"/>
    <col min="6" max="6" width="12.1796875" style="19" customWidth="1"/>
    <col min="7" max="7" width="3.26953125" style="19" customWidth="1"/>
    <col min="8" max="8" width="10.1796875" style="19" bestFit="1" customWidth="1"/>
    <col min="9" max="9" width="2.81640625" style="19" customWidth="1"/>
    <col min="10" max="10" width="13.453125" style="19" customWidth="1"/>
    <col min="11" max="11" width="3.1796875" style="19" customWidth="1"/>
    <col min="12" max="12" width="10.1796875" style="19" bestFit="1" customWidth="1"/>
    <col min="13" max="13" width="6.1796875" style="19" customWidth="1"/>
    <col min="14" max="14" width="10.453125" style="19" bestFit="1" customWidth="1"/>
    <col min="15" max="15" width="6.1796875" style="19" customWidth="1"/>
    <col min="16" max="16384" width="8.7265625" style="19"/>
  </cols>
  <sheetData>
    <row r="1" spans="1:15" ht="24" thickTop="1" x14ac:dyDescent="0.35">
      <c r="A1" s="95" t="s">
        <v>0</v>
      </c>
      <c r="B1" s="96"/>
      <c r="C1" s="96"/>
      <c r="D1" s="96"/>
      <c r="E1" s="96"/>
      <c r="F1" s="96"/>
      <c r="G1" s="96"/>
      <c r="H1" s="96"/>
      <c r="I1" s="96"/>
      <c r="J1" s="96"/>
      <c r="K1" s="96"/>
      <c r="L1" s="96"/>
      <c r="M1" s="96"/>
      <c r="N1" s="96"/>
      <c r="O1" s="97"/>
    </row>
    <row r="2" spans="1:15" ht="15.75" customHeight="1" x14ac:dyDescent="0.35">
      <c r="A2" s="71"/>
      <c r="B2" s="79"/>
      <c r="C2" s="79"/>
      <c r="D2" s="79"/>
      <c r="E2" s="79"/>
      <c r="F2" s="79"/>
      <c r="G2" s="79"/>
      <c r="H2" s="79"/>
      <c r="I2" s="79"/>
      <c r="J2" s="79"/>
      <c r="K2" s="79"/>
      <c r="L2" s="79"/>
      <c r="M2" s="79"/>
      <c r="N2" s="79"/>
      <c r="O2" s="72"/>
    </row>
    <row r="3" spans="1:15" ht="23.5" x14ac:dyDescent="0.35">
      <c r="A3" s="71"/>
      <c r="B3" s="101" t="s">
        <v>1</v>
      </c>
      <c r="C3" s="101"/>
      <c r="D3" s="101"/>
      <c r="E3" s="101"/>
      <c r="F3" s="101"/>
      <c r="G3" s="101"/>
      <c r="H3" s="101"/>
      <c r="I3" s="101"/>
      <c r="J3" s="101"/>
      <c r="K3" s="101"/>
      <c r="L3" s="101"/>
      <c r="M3" s="101"/>
      <c r="N3" s="101"/>
      <c r="O3" s="72"/>
    </row>
    <row r="4" spans="1:15" ht="15" customHeight="1" thickBot="1" x14ac:dyDescent="0.4">
      <c r="A4" s="73"/>
      <c r="B4" s="79"/>
      <c r="C4" s="79"/>
      <c r="D4" s="79"/>
      <c r="E4" s="79"/>
      <c r="F4" s="79"/>
      <c r="G4" s="79"/>
      <c r="H4" s="79"/>
      <c r="I4" s="79"/>
      <c r="J4" s="79"/>
      <c r="K4" s="79"/>
      <c r="L4" s="79"/>
      <c r="M4" s="79"/>
      <c r="N4" s="79"/>
      <c r="O4" s="72"/>
    </row>
    <row r="5" spans="1:15" ht="139.5" customHeight="1" thickBot="1" x14ac:dyDescent="0.4">
      <c r="A5" s="73"/>
      <c r="B5" s="98" t="s">
        <v>2</v>
      </c>
      <c r="C5" s="99"/>
      <c r="D5" s="99"/>
      <c r="E5" s="99"/>
      <c r="F5" s="99"/>
      <c r="G5" s="99"/>
      <c r="H5" s="99"/>
      <c r="I5" s="99"/>
      <c r="J5" s="99"/>
      <c r="K5" s="99"/>
      <c r="L5" s="99"/>
      <c r="M5" s="99"/>
      <c r="N5" s="100"/>
      <c r="O5" s="74"/>
    </row>
    <row r="6" spans="1:15" ht="13.5" customHeight="1" thickBot="1" x14ac:dyDescent="0.4">
      <c r="A6" s="73"/>
      <c r="B6" s="66"/>
      <c r="C6" s="66"/>
      <c r="D6" s="66"/>
      <c r="E6" s="66"/>
      <c r="F6" s="66"/>
      <c r="G6" s="66"/>
      <c r="H6" s="66"/>
      <c r="I6" s="66"/>
      <c r="J6" s="66"/>
      <c r="K6" s="67"/>
      <c r="L6" s="67"/>
      <c r="M6" s="67"/>
      <c r="N6" s="67"/>
      <c r="O6" s="74"/>
    </row>
    <row r="7" spans="1:15" ht="15" customHeight="1" x14ac:dyDescent="0.35">
      <c r="A7" s="73"/>
      <c r="B7" s="67"/>
      <c r="C7" s="67"/>
      <c r="D7" s="92" t="s">
        <v>3</v>
      </c>
      <c r="E7" s="93"/>
      <c r="F7" s="94"/>
      <c r="G7" s="67"/>
      <c r="H7" s="92" t="s">
        <v>4</v>
      </c>
      <c r="I7" s="93"/>
      <c r="J7" s="94"/>
      <c r="K7" s="67"/>
      <c r="L7" s="92" t="s">
        <v>5</v>
      </c>
      <c r="M7" s="93"/>
      <c r="N7" s="94"/>
      <c r="O7" s="74"/>
    </row>
    <row r="8" spans="1:15" ht="30" customHeight="1" x14ac:dyDescent="0.35">
      <c r="A8" s="73"/>
      <c r="B8" s="68"/>
      <c r="C8" s="68"/>
      <c r="D8" s="48" t="s">
        <v>6</v>
      </c>
      <c r="E8" s="49"/>
      <c r="F8" s="50" t="s">
        <v>7</v>
      </c>
      <c r="G8" s="69"/>
      <c r="H8" s="48" t="s">
        <v>6</v>
      </c>
      <c r="I8" s="49"/>
      <c r="J8" s="50" t="s">
        <v>7</v>
      </c>
      <c r="K8" s="67"/>
      <c r="L8" s="48" t="s">
        <v>6</v>
      </c>
      <c r="M8" s="49"/>
      <c r="N8" s="50" t="s">
        <v>7</v>
      </c>
      <c r="O8" s="74"/>
    </row>
    <row r="9" spans="1:15" ht="6" customHeight="1" x14ac:dyDescent="0.35">
      <c r="A9" s="73"/>
      <c r="B9" s="70"/>
      <c r="C9" s="70"/>
      <c r="D9" s="51"/>
      <c r="E9" s="52"/>
      <c r="F9" s="53"/>
      <c r="G9" s="69"/>
      <c r="H9" s="51"/>
      <c r="I9" s="52"/>
      <c r="J9" s="53"/>
      <c r="K9" s="67"/>
      <c r="L9" s="51"/>
      <c r="M9" s="52"/>
      <c r="N9" s="53"/>
      <c r="O9" s="74"/>
    </row>
    <row r="10" spans="1:15" ht="15.5" x14ac:dyDescent="0.35">
      <c r="A10" s="73"/>
      <c r="B10" s="21" t="s">
        <v>8</v>
      </c>
      <c r="C10" s="21"/>
      <c r="D10" s="54"/>
      <c r="E10" s="22"/>
      <c r="F10" s="55"/>
      <c r="G10" s="69"/>
      <c r="H10" s="54"/>
      <c r="I10" s="22"/>
      <c r="J10" s="55"/>
      <c r="K10" s="67"/>
      <c r="L10" s="54"/>
      <c r="M10" s="22"/>
      <c r="N10" s="55"/>
      <c r="O10" s="74"/>
    </row>
    <row r="11" spans="1:15" ht="6" customHeight="1" x14ac:dyDescent="0.35">
      <c r="A11" s="73"/>
      <c r="B11" s="21"/>
      <c r="C11" s="21"/>
      <c r="D11" s="56"/>
      <c r="E11" s="22"/>
      <c r="F11" s="57"/>
      <c r="G11" s="69"/>
      <c r="H11" s="56"/>
      <c r="I11" s="22"/>
      <c r="J11" s="57"/>
      <c r="K11" s="67"/>
      <c r="L11" s="56"/>
      <c r="M11" s="22"/>
      <c r="N11" s="57"/>
      <c r="O11" s="74"/>
    </row>
    <row r="12" spans="1:15" ht="6" customHeight="1" x14ac:dyDescent="0.35">
      <c r="A12" s="73"/>
      <c r="B12" s="23"/>
      <c r="C12" s="23"/>
      <c r="D12" s="58"/>
      <c r="E12" s="24"/>
      <c r="F12" s="59"/>
      <c r="G12" s="69"/>
      <c r="H12" s="58"/>
      <c r="I12" s="24"/>
      <c r="J12" s="59"/>
      <c r="K12" s="67"/>
      <c r="L12" s="58"/>
      <c r="M12" s="24"/>
      <c r="N12" s="59"/>
      <c r="O12" s="74"/>
    </row>
    <row r="13" spans="1:15" ht="15.5" x14ac:dyDescent="0.35">
      <c r="A13" s="73"/>
      <c r="B13" s="23" t="s">
        <v>9</v>
      </c>
      <c r="C13" s="23"/>
      <c r="D13" s="54"/>
      <c r="E13" s="24"/>
      <c r="F13" s="55"/>
      <c r="G13" s="69"/>
      <c r="H13" s="54"/>
      <c r="I13" s="24"/>
      <c r="J13" s="55"/>
      <c r="K13" s="67"/>
      <c r="L13" s="54"/>
      <c r="M13" s="24"/>
      <c r="N13" s="55"/>
      <c r="O13" s="74"/>
    </row>
    <row r="14" spans="1:15" ht="6" customHeight="1" x14ac:dyDescent="0.35">
      <c r="A14" s="73"/>
      <c r="B14" s="23"/>
      <c r="C14" s="23"/>
      <c r="D14" s="58"/>
      <c r="E14" s="24"/>
      <c r="F14" s="59"/>
      <c r="G14" s="69"/>
      <c r="H14" s="58"/>
      <c r="I14" s="24"/>
      <c r="J14" s="59"/>
      <c r="K14" s="67"/>
      <c r="L14" s="58"/>
      <c r="M14" s="24"/>
      <c r="N14" s="59"/>
      <c r="O14" s="74"/>
    </row>
    <row r="15" spans="1:15" ht="6" customHeight="1" x14ac:dyDescent="0.35">
      <c r="A15" s="73"/>
      <c r="B15" s="21"/>
      <c r="C15" s="21"/>
      <c r="D15" s="56"/>
      <c r="E15" s="22"/>
      <c r="F15" s="57"/>
      <c r="G15" s="69"/>
      <c r="H15" s="56"/>
      <c r="I15" s="22"/>
      <c r="J15" s="57"/>
      <c r="K15" s="67"/>
      <c r="L15" s="56"/>
      <c r="M15" s="22"/>
      <c r="N15" s="57"/>
      <c r="O15" s="74"/>
    </row>
    <row r="16" spans="1:15" ht="15.5" x14ac:dyDescent="0.35">
      <c r="A16" s="73"/>
      <c r="B16" s="21" t="s">
        <v>10</v>
      </c>
      <c r="C16" s="21"/>
      <c r="D16" s="60"/>
      <c r="E16" s="25"/>
      <c r="F16" s="55"/>
      <c r="G16" s="69"/>
      <c r="H16" s="60"/>
      <c r="I16" s="25"/>
      <c r="J16" s="55"/>
      <c r="K16" s="67"/>
      <c r="L16" s="60"/>
      <c r="M16" s="25"/>
      <c r="N16" s="55"/>
      <c r="O16" s="74"/>
    </row>
    <row r="17" spans="1:15" ht="6" customHeight="1" x14ac:dyDescent="0.35">
      <c r="A17" s="73"/>
      <c r="B17" s="21"/>
      <c r="C17" s="21"/>
      <c r="D17" s="61"/>
      <c r="E17" s="25"/>
      <c r="F17" s="57"/>
      <c r="G17" s="69"/>
      <c r="H17" s="61"/>
      <c r="I17" s="25"/>
      <c r="J17" s="57"/>
      <c r="K17" s="67"/>
      <c r="L17" s="61"/>
      <c r="M17" s="25"/>
      <c r="N17" s="57"/>
      <c r="O17" s="74"/>
    </row>
    <row r="18" spans="1:15" ht="16" thickBot="1" x14ac:dyDescent="0.4">
      <c r="A18" s="73"/>
      <c r="B18" s="45" t="s">
        <v>11</v>
      </c>
      <c r="C18" s="45"/>
      <c r="D18" s="62">
        <f>IFERROR(AVERAGE(D10:D17),0)</f>
        <v>0</v>
      </c>
      <c r="E18" s="26"/>
      <c r="F18" s="63">
        <f>IFERROR(AVERAGE(F10:F17),0)</f>
        <v>0</v>
      </c>
      <c r="G18" s="69"/>
      <c r="H18" s="62">
        <f>IFERROR(AVERAGE(H10:H17),0)</f>
        <v>0</v>
      </c>
      <c r="I18" s="26"/>
      <c r="J18" s="63">
        <f>IFERROR(AVERAGE(J10:J17),0)</f>
        <v>0</v>
      </c>
      <c r="K18" s="67"/>
      <c r="L18" s="62">
        <f>IFERROR(AVERAGE(L10:L17),0)</f>
        <v>0</v>
      </c>
      <c r="M18" s="26"/>
      <c r="N18" s="63">
        <f>IFERROR(AVERAGE(N10:N17),0)</f>
        <v>0</v>
      </c>
      <c r="O18" s="74"/>
    </row>
    <row r="19" spans="1:15" ht="16" thickBot="1" x14ac:dyDescent="0.4">
      <c r="A19" s="73"/>
      <c r="B19" s="45" t="s">
        <v>12</v>
      </c>
      <c r="C19" s="45"/>
      <c r="D19" s="83" t="str">
        <f>IFERROR(IF(1-(D18/F18)&gt;400,400,1-(D18/F18)),"")</f>
        <v/>
      </c>
      <c r="E19" s="84"/>
      <c r="F19" s="85"/>
      <c r="G19" s="69"/>
      <c r="H19" s="83" t="str">
        <f>IFERROR(IF(1-(H18/J18)&gt;400,400,1-(H18/J18)),"")</f>
        <v/>
      </c>
      <c r="I19" s="84"/>
      <c r="J19" s="85"/>
      <c r="K19" s="67"/>
      <c r="L19" s="83" t="str">
        <f>IFERROR(1-(L18/N18),"")</f>
        <v/>
      </c>
      <c r="M19" s="84"/>
      <c r="N19" s="85"/>
      <c r="O19" s="74"/>
    </row>
    <row r="20" spans="1:15" ht="16" thickBot="1" x14ac:dyDescent="0.4">
      <c r="A20" s="73"/>
      <c r="B20" s="68"/>
      <c r="C20" s="23"/>
      <c r="D20" s="64"/>
      <c r="E20" s="23"/>
      <c r="F20" s="65"/>
      <c r="G20" s="69"/>
      <c r="H20" s="64"/>
      <c r="I20" s="23"/>
      <c r="J20" s="65"/>
      <c r="K20" s="67"/>
      <c r="L20" s="64"/>
      <c r="M20" s="23"/>
      <c r="N20" s="65"/>
      <c r="O20" s="74"/>
    </row>
    <row r="21" spans="1:15" ht="16" thickBot="1" x14ac:dyDescent="0.4">
      <c r="A21" s="73"/>
      <c r="B21" s="46" t="s">
        <v>13</v>
      </c>
      <c r="C21" s="46"/>
      <c r="D21" s="89">
        <v>100</v>
      </c>
      <c r="E21" s="90"/>
      <c r="F21" s="91"/>
      <c r="G21" s="69"/>
      <c r="H21" s="89" t="str">
        <f>D23</f>
        <v/>
      </c>
      <c r="I21" s="90"/>
      <c r="J21" s="91"/>
      <c r="K21" s="67"/>
      <c r="L21" s="89" t="str">
        <f>H23</f>
        <v/>
      </c>
      <c r="M21" s="90"/>
      <c r="N21" s="91"/>
      <c r="O21" s="74"/>
    </row>
    <row r="22" spans="1:15" ht="16" thickBot="1" x14ac:dyDescent="0.4">
      <c r="A22" s="73"/>
      <c r="B22" s="23"/>
      <c r="C22" s="23"/>
      <c r="D22" s="64"/>
      <c r="E22" s="23"/>
      <c r="F22" s="65"/>
      <c r="G22" s="69"/>
      <c r="H22" s="64"/>
      <c r="I22" s="23"/>
      <c r="J22" s="65"/>
      <c r="K22" s="67"/>
      <c r="L22" s="64"/>
      <c r="M22" s="23"/>
      <c r="N22" s="65"/>
      <c r="O22" s="74"/>
    </row>
    <row r="23" spans="1:15" ht="16" thickBot="1" x14ac:dyDescent="0.4">
      <c r="A23" s="73"/>
      <c r="B23" s="47" t="s">
        <v>14</v>
      </c>
      <c r="C23" s="47"/>
      <c r="D23" s="86" t="str">
        <f>IFERROR(IF(F18/D18*D21&gt;400,400,F18/D18*D21),"")</f>
        <v/>
      </c>
      <c r="E23" s="87"/>
      <c r="F23" s="88"/>
      <c r="G23" s="69"/>
      <c r="H23" s="86" t="str">
        <f>IFERROR(IF(J18/H18*H21&gt;400,400,J18/H18*H21),"")</f>
        <v/>
      </c>
      <c r="I23" s="87"/>
      <c r="J23" s="88"/>
      <c r="K23" s="67"/>
      <c r="L23" s="86" t="str">
        <f>IFERROR(IF(N18/L18*L21&gt;400,400,N18/L18*L21),"")</f>
        <v/>
      </c>
      <c r="M23" s="87"/>
      <c r="N23" s="88"/>
      <c r="O23" s="74"/>
    </row>
    <row r="24" spans="1:15" ht="16" thickBot="1" x14ac:dyDescent="0.4">
      <c r="A24" s="75"/>
      <c r="B24" s="76"/>
      <c r="C24" s="76"/>
      <c r="D24" s="77"/>
      <c r="E24" s="77"/>
      <c r="F24" s="76"/>
      <c r="G24" s="76"/>
      <c r="H24" s="76"/>
      <c r="I24" s="76"/>
      <c r="J24" s="76"/>
      <c r="K24" s="76"/>
      <c r="L24" s="76"/>
      <c r="M24" s="76"/>
      <c r="N24" s="76"/>
      <c r="O24" s="78"/>
    </row>
    <row r="25" spans="1:15" ht="15" thickTop="1" x14ac:dyDescent="0.35"/>
    <row r="29" spans="1:15" x14ac:dyDescent="0.35">
      <c r="F29" s="20"/>
      <c r="G29" s="20"/>
    </row>
  </sheetData>
  <sheetProtection sheet="1" selectLockedCells="1"/>
  <mergeCells count="15">
    <mergeCell ref="D7:F7"/>
    <mergeCell ref="H7:J7"/>
    <mergeCell ref="A1:O1"/>
    <mergeCell ref="B5:N5"/>
    <mergeCell ref="B3:N3"/>
    <mergeCell ref="L7:N7"/>
    <mergeCell ref="D19:F19"/>
    <mergeCell ref="H19:J19"/>
    <mergeCell ref="L19:N19"/>
    <mergeCell ref="D23:F23"/>
    <mergeCell ref="D21:F21"/>
    <mergeCell ref="H21:J21"/>
    <mergeCell ref="H23:J23"/>
    <mergeCell ref="L21:N21"/>
    <mergeCell ref="L23:N23"/>
  </mergeCells>
  <conditionalFormatting sqref="D21">
    <cfRule type="expression" dxfId="12" priority="33">
      <formula>$D$21=$D$23</formula>
    </cfRule>
  </conditionalFormatting>
  <conditionalFormatting sqref="B21:C21">
    <cfRule type="expression" dxfId="11" priority="34">
      <formula>$D$21=$D$23</formula>
    </cfRule>
  </conditionalFormatting>
  <conditionalFormatting sqref="H21">
    <cfRule type="expression" dxfId="10" priority="20">
      <formula>$D$21=$D$23</formula>
    </cfRule>
  </conditionalFormatting>
  <conditionalFormatting sqref="L21">
    <cfRule type="expression" dxfId="9" priority="19">
      <formula>$D$21=$D$23</formula>
    </cfRule>
  </conditionalFormatting>
  <conditionalFormatting sqref="D19">
    <cfRule type="cellIs" dxfId="8" priority="18" operator="between">
      <formula>-0.051</formula>
      <formula>0.051</formula>
    </cfRule>
    <cfRule type="cellIs" dxfId="7" priority="17" operator="lessThanOrEqual">
      <formula>-0.051</formula>
    </cfRule>
    <cfRule type="cellIs" dxfId="6" priority="16" operator="greaterThanOrEqual">
      <formula>0.051</formula>
    </cfRule>
  </conditionalFormatting>
  <conditionalFormatting sqref="L19">
    <cfRule type="cellIs" dxfId="5" priority="4" operator="greaterThanOrEqual">
      <formula>0.051</formula>
    </cfRule>
    <cfRule type="cellIs" dxfId="4" priority="5" operator="lessThanOrEqual">
      <formula>-0.051</formula>
    </cfRule>
    <cfRule type="cellIs" dxfId="3" priority="6" operator="between">
      <formula>-0.051</formula>
      <formula>0.051</formula>
    </cfRule>
  </conditionalFormatting>
  <conditionalFormatting sqref="H19">
    <cfRule type="cellIs" dxfId="2" priority="1" operator="greaterThanOrEqual">
      <formula>0.051</formula>
    </cfRule>
    <cfRule type="cellIs" dxfId="1" priority="2" operator="lessThanOrEqual">
      <formula>-0.051</formula>
    </cfRule>
    <cfRule type="cellIs" dxfId="0" priority="3" operator="between">
      <formula>-0.051</formula>
      <formula>0.051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6" sqref="D6"/>
    </sheetView>
  </sheetViews>
  <sheetFormatPr defaultColWidth="9.1796875" defaultRowHeight="14.5" x14ac:dyDescent="0.35"/>
  <cols>
    <col min="1" max="1" width="5" style="32" customWidth="1"/>
    <col min="2" max="2" width="15.81640625" style="32" customWidth="1"/>
    <col min="3" max="3" width="3.7265625" style="32" customWidth="1"/>
    <col min="4" max="4" width="9.1796875" style="32"/>
    <col min="5" max="5" width="2.26953125" style="32" customWidth="1"/>
    <col min="6" max="6" width="5.453125" style="32" customWidth="1"/>
    <col min="7" max="16384" width="9.1796875" style="32"/>
  </cols>
  <sheetData>
    <row r="1" spans="1:6" x14ac:dyDescent="0.35">
      <c r="A1" s="35"/>
      <c r="B1" s="35"/>
      <c r="C1" s="35"/>
      <c r="D1" s="35"/>
      <c r="E1" s="35"/>
      <c r="F1" s="35"/>
    </row>
    <row r="2" spans="1:6" x14ac:dyDescent="0.35">
      <c r="A2" s="102" t="s">
        <v>15</v>
      </c>
      <c r="B2" s="102"/>
      <c r="C2" s="102"/>
      <c r="D2" s="102"/>
      <c r="E2" s="102"/>
      <c r="F2" s="102"/>
    </row>
    <row r="3" spans="1:6" x14ac:dyDescent="0.35">
      <c r="A3" s="102"/>
      <c r="B3" s="102"/>
      <c r="C3" s="102"/>
      <c r="D3" s="102"/>
      <c r="E3" s="102"/>
      <c r="F3" s="102"/>
    </row>
    <row r="4" spans="1:6" ht="15.5" x14ac:dyDescent="0.35">
      <c r="A4" s="80"/>
      <c r="B4" s="80"/>
      <c r="C4" s="80"/>
      <c r="D4" s="80"/>
      <c r="E4" s="80"/>
      <c r="F4" s="80"/>
    </row>
    <row r="5" spans="1:6" ht="6" customHeight="1" x14ac:dyDescent="0.35">
      <c r="A5" s="27"/>
      <c r="B5" s="39"/>
      <c r="C5" s="39"/>
      <c r="D5" s="39"/>
      <c r="E5" s="39"/>
      <c r="F5" s="27"/>
    </row>
    <row r="6" spans="1:6" x14ac:dyDescent="0.35">
      <c r="A6" s="27"/>
      <c r="B6" s="40" t="s">
        <v>16</v>
      </c>
      <c r="C6" s="39"/>
      <c r="D6" s="33">
        <v>10</v>
      </c>
      <c r="E6" s="41"/>
      <c r="F6" s="27"/>
    </row>
    <row r="7" spans="1:6" ht="6" customHeight="1" x14ac:dyDescent="0.35">
      <c r="A7" s="27"/>
      <c r="B7" s="40"/>
      <c r="C7" s="39"/>
      <c r="D7" s="39"/>
      <c r="E7" s="39"/>
      <c r="F7" s="27"/>
    </row>
    <row r="8" spans="1:6" ht="6" customHeight="1" x14ac:dyDescent="0.35">
      <c r="A8" s="27"/>
      <c r="B8" s="28"/>
      <c r="C8" s="27"/>
      <c r="D8" s="27"/>
      <c r="E8" s="27"/>
      <c r="F8" s="27"/>
    </row>
    <row r="9" spans="1:6" x14ac:dyDescent="0.35">
      <c r="A9" s="27"/>
      <c r="B9" s="29" t="s">
        <v>17</v>
      </c>
      <c r="C9" s="27"/>
      <c r="D9" s="34">
        <v>0.2</v>
      </c>
      <c r="E9" s="37"/>
      <c r="F9" s="27"/>
    </row>
    <row r="10" spans="1:6" ht="6" customHeight="1" x14ac:dyDescent="0.35">
      <c r="A10" s="27"/>
      <c r="B10" s="29"/>
      <c r="C10" s="27"/>
      <c r="D10" s="27"/>
      <c r="E10" s="27"/>
      <c r="F10" s="27"/>
    </row>
    <row r="11" spans="1:6" ht="6" customHeight="1" x14ac:dyDescent="0.35">
      <c r="A11" s="27"/>
      <c r="B11" s="42"/>
      <c r="C11" s="39"/>
      <c r="D11" s="39"/>
      <c r="E11" s="39"/>
      <c r="F11" s="27"/>
    </row>
    <row r="12" spans="1:6" x14ac:dyDescent="0.35">
      <c r="A12" s="27"/>
      <c r="B12" s="43" t="s">
        <v>18</v>
      </c>
      <c r="C12" s="39"/>
      <c r="D12" s="36">
        <f>D6+(D6-D15)</f>
        <v>12</v>
      </c>
      <c r="E12" s="44"/>
      <c r="F12" s="27"/>
    </row>
    <row r="13" spans="1:6" ht="6" customHeight="1" x14ac:dyDescent="0.35">
      <c r="A13" s="27"/>
      <c r="B13" s="43"/>
      <c r="C13" s="39"/>
      <c r="D13" s="39"/>
      <c r="E13" s="39"/>
      <c r="F13" s="27"/>
    </row>
    <row r="14" spans="1:6" ht="6" customHeight="1" x14ac:dyDescent="0.35">
      <c r="A14" s="27"/>
      <c r="B14" s="30"/>
      <c r="C14" s="27"/>
      <c r="D14" s="27"/>
      <c r="E14" s="27"/>
      <c r="F14" s="27"/>
    </row>
    <row r="15" spans="1:6" x14ac:dyDescent="0.35">
      <c r="A15" s="27"/>
      <c r="B15" s="30" t="s">
        <v>19</v>
      </c>
      <c r="C15" s="27"/>
      <c r="D15" s="36">
        <f>D6*(1-D9)</f>
        <v>8</v>
      </c>
      <c r="E15" s="38"/>
      <c r="F15" s="27"/>
    </row>
    <row r="16" spans="1:6" ht="6" customHeight="1" x14ac:dyDescent="0.35">
      <c r="A16" s="27"/>
      <c r="B16" s="31"/>
      <c r="C16" s="27"/>
      <c r="D16" s="27"/>
      <c r="E16" s="27"/>
      <c r="F16" s="27"/>
    </row>
    <row r="17" spans="1:6" ht="6" customHeight="1" x14ac:dyDescent="0.35">
      <c r="A17" s="27"/>
      <c r="B17" s="31"/>
      <c r="C17" s="27"/>
      <c r="D17" s="27"/>
      <c r="E17" s="27"/>
      <c r="F17" s="27"/>
    </row>
    <row r="18" spans="1:6" x14ac:dyDescent="0.35">
      <c r="A18" s="35"/>
      <c r="B18" s="103"/>
      <c r="C18" s="103"/>
      <c r="D18" s="103"/>
      <c r="E18" s="81"/>
      <c r="F18" s="35"/>
    </row>
  </sheetData>
  <sheetProtection sheet="1" objects="1" scenarios="1" selectLockedCells="1"/>
  <mergeCells count="2">
    <mergeCell ref="A2:F3"/>
    <mergeCell ref="B18:D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5" sqref="E5"/>
    </sheetView>
  </sheetViews>
  <sheetFormatPr defaultColWidth="8.7265625" defaultRowHeight="14.5" x14ac:dyDescent="0.35"/>
  <cols>
    <col min="1" max="1" width="4.453125" style="8" customWidth="1"/>
    <col min="2" max="2" width="13.26953125" style="8" customWidth="1"/>
    <col min="3" max="3" width="33" style="8" customWidth="1"/>
    <col min="4" max="4" width="2" style="8" customWidth="1"/>
    <col min="5" max="5" width="8.7265625" style="8"/>
    <col min="6" max="6" width="12.26953125" style="8" customWidth="1"/>
    <col min="7" max="7" width="6.1796875" style="8" customWidth="1"/>
    <col min="8" max="8" width="2.81640625" style="8" customWidth="1"/>
    <col min="9" max="9" width="8.7265625" style="8"/>
    <col min="10" max="10" width="3.1796875" style="8" customWidth="1"/>
    <col min="11" max="11" width="8.7265625" style="8"/>
    <col min="12" max="12" width="2.7265625" style="8" customWidth="1"/>
    <col min="13" max="13" width="43.453125" style="8" customWidth="1"/>
    <col min="14" max="16384" width="8.7265625" style="8"/>
  </cols>
  <sheetData>
    <row r="1" spans="1:11" ht="23.5" x14ac:dyDescent="0.35">
      <c r="A1" s="7"/>
      <c r="B1" s="104" t="s">
        <v>20</v>
      </c>
      <c r="C1" s="104"/>
      <c r="D1" s="104"/>
      <c r="E1" s="104"/>
      <c r="F1" s="104"/>
      <c r="G1" s="82"/>
    </row>
    <row r="2" spans="1:11" ht="15" customHeight="1" x14ac:dyDescent="0.35">
      <c r="A2" s="7"/>
      <c r="B2" s="82"/>
      <c r="C2" s="82"/>
      <c r="D2" s="82"/>
      <c r="E2" s="82"/>
      <c r="F2" s="82"/>
      <c r="G2" s="82"/>
    </row>
    <row r="3" spans="1:11" ht="105" customHeight="1" x14ac:dyDescent="0.35">
      <c r="A3" s="7"/>
      <c r="B3" s="105" t="s">
        <v>21</v>
      </c>
      <c r="C3" s="105"/>
      <c r="D3" s="105"/>
      <c r="E3" s="105"/>
      <c r="F3" s="105"/>
      <c r="G3" s="14"/>
    </row>
    <row r="4" spans="1:11" x14ac:dyDescent="0.35">
      <c r="A4" s="7"/>
      <c r="B4" s="7"/>
      <c r="C4" s="7"/>
      <c r="D4" s="7"/>
      <c r="E4" s="7"/>
      <c r="F4" s="7"/>
      <c r="G4" s="7"/>
    </row>
    <row r="5" spans="1:11" x14ac:dyDescent="0.35">
      <c r="A5" s="7"/>
      <c r="B5" s="7"/>
      <c r="C5" s="15" t="s">
        <v>22</v>
      </c>
      <c r="D5" s="6"/>
      <c r="E5" s="17">
        <v>25</v>
      </c>
      <c r="F5" s="7"/>
      <c r="G5" s="7"/>
    </row>
    <row r="6" spans="1:11" x14ac:dyDescent="0.35">
      <c r="A6" s="7"/>
      <c r="B6" s="7"/>
      <c r="C6" s="15" t="s">
        <v>23</v>
      </c>
      <c r="D6" s="6"/>
      <c r="E6" s="17">
        <v>50</v>
      </c>
      <c r="F6" s="7"/>
      <c r="G6" s="7"/>
      <c r="K6" s="9"/>
    </row>
    <row r="7" spans="1:11" x14ac:dyDescent="0.35">
      <c r="A7" s="7"/>
      <c r="B7" s="7"/>
      <c r="C7" s="15" t="s">
        <v>24</v>
      </c>
      <c r="D7" s="6"/>
      <c r="E7" s="18">
        <v>0</v>
      </c>
      <c r="F7" s="7"/>
      <c r="G7" s="7"/>
      <c r="I7" s="9"/>
      <c r="K7" s="10"/>
    </row>
    <row r="8" spans="1:11" x14ac:dyDescent="0.35">
      <c r="A8" s="7"/>
      <c r="B8" s="7"/>
      <c r="C8" s="16"/>
      <c r="D8" s="7"/>
      <c r="E8" s="12"/>
      <c r="F8" s="7"/>
      <c r="G8" s="7"/>
      <c r="K8" s="11"/>
    </row>
    <row r="9" spans="1:11" x14ac:dyDescent="0.35">
      <c r="A9" s="7"/>
      <c r="B9" s="7"/>
      <c r="C9" s="15" t="s">
        <v>25</v>
      </c>
      <c r="D9" s="6"/>
      <c r="E9" s="13">
        <f>((E6/(E5/(1+(E7/100))))-1)*100</f>
        <v>100</v>
      </c>
      <c r="F9" s="7"/>
      <c r="G9" s="7"/>
    </row>
    <row r="10" spans="1:11" x14ac:dyDescent="0.35">
      <c r="A10" s="7"/>
      <c r="B10" s="7"/>
      <c r="C10" s="7"/>
      <c r="D10" s="7"/>
      <c r="E10" s="7"/>
      <c r="F10" s="7"/>
      <c r="G10" s="7"/>
    </row>
    <row r="11" spans="1:11" x14ac:dyDescent="0.35">
      <c r="A11" s="7"/>
      <c r="B11" s="7"/>
      <c r="C11" s="7"/>
      <c r="D11" s="7"/>
      <c r="E11" s="7"/>
      <c r="F11" s="7"/>
      <c r="G11" s="7"/>
    </row>
    <row r="15" spans="1:11" x14ac:dyDescent="0.35">
      <c r="E15" s="10"/>
    </row>
  </sheetData>
  <sheetProtection sheet="1" objects="1" scenarios="1"/>
  <mergeCells count="2">
    <mergeCell ref="B1:F1"/>
    <mergeCell ref="B3:F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5" sqref="E5"/>
    </sheetView>
  </sheetViews>
  <sheetFormatPr defaultColWidth="8.7265625" defaultRowHeight="14.5" x14ac:dyDescent="0.35"/>
  <cols>
    <col min="1" max="1" width="4.453125" style="8" customWidth="1"/>
    <col min="2" max="2" width="13.26953125" style="8" customWidth="1"/>
    <col min="3" max="3" width="33.1796875" style="8" customWidth="1"/>
    <col min="4" max="4" width="2" style="8" customWidth="1"/>
    <col min="5" max="5" width="8.7265625" style="8"/>
    <col min="6" max="6" width="12.26953125" style="8" customWidth="1"/>
    <col min="7" max="7" width="6.1796875" style="8" customWidth="1"/>
    <col min="8" max="8" width="2.81640625" style="8" customWidth="1"/>
    <col min="9" max="9" width="8.7265625" style="8"/>
    <col min="10" max="10" width="3.1796875" style="8" customWidth="1"/>
    <col min="11" max="11" width="8.7265625" style="8"/>
    <col min="12" max="12" width="2.7265625" style="8" customWidth="1"/>
    <col min="13" max="13" width="43.453125" style="8" customWidth="1"/>
    <col min="14" max="16384" width="8.7265625" style="8"/>
  </cols>
  <sheetData>
    <row r="1" spans="1:11" ht="23.5" x14ac:dyDescent="0.35">
      <c r="A1" s="7"/>
      <c r="B1" s="104" t="s">
        <v>20</v>
      </c>
      <c r="C1" s="104"/>
      <c r="D1" s="104"/>
      <c r="E1" s="104"/>
      <c r="F1" s="104"/>
      <c r="G1" s="82"/>
    </row>
    <row r="2" spans="1:11" ht="15" customHeight="1" x14ac:dyDescent="0.35">
      <c r="A2" s="7"/>
      <c r="B2" s="82"/>
      <c r="C2" s="82"/>
      <c r="D2" s="82"/>
      <c r="E2" s="82"/>
      <c r="F2" s="82"/>
      <c r="G2" s="82"/>
    </row>
    <row r="3" spans="1:11" ht="105" customHeight="1" x14ac:dyDescent="0.35">
      <c r="A3" s="7"/>
      <c r="B3" s="105" t="s">
        <v>21</v>
      </c>
      <c r="C3" s="105"/>
      <c r="D3" s="105"/>
      <c r="E3" s="105"/>
      <c r="F3" s="105"/>
      <c r="G3" s="14"/>
    </row>
    <row r="4" spans="1:11" x14ac:dyDescent="0.35">
      <c r="A4" s="7"/>
      <c r="B4" s="7"/>
      <c r="C4" s="7"/>
      <c r="D4" s="7"/>
      <c r="E4" s="7"/>
      <c r="F4" s="7"/>
      <c r="G4" s="7"/>
    </row>
    <row r="5" spans="1:11" x14ac:dyDescent="0.35">
      <c r="A5" s="7"/>
      <c r="B5" s="7"/>
      <c r="C5" s="15" t="s">
        <v>26</v>
      </c>
      <c r="D5" s="6"/>
      <c r="E5" s="17">
        <v>50</v>
      </c>
      <c r="F5" s="7"/>
      <c r="G5" s="7"/>
    </row>
    <row r="6" spans="1:11" x14ac:dyDescent="0.35">
      <c r="A6" s="7"/>
      <c r="B6" s="7"/>
      <c r="C6" s="15" t="s">
        <v>22</v>
      </c>
      <c r="D6" s="6"/>
      <c r="E6" s="17">
        <v>25</v>
      </c>
      <c r="F6" s="7"/>
      <c r="G6" s="7"/>
      <c r="K6" s="9"/>
    </row>
    <row r="7" spans="1:11" x14ac:dyDescent="0.35">
      <c r="A7" s="7"/>
      <c r="B7" s="7"/>
      <c r="C7" s="15" t="s">
        <v>24</v>
      </c>
      <c r="D7" s="6"/>
      <c r="E7" s="18">
        <v>0</v>
      </c>
      <c r="F7" s="7"/>
      <c r="G7" s="7"/>
      <c r="I7" s="9"/>
      <c r="K7" s="10"/>
    </row>
    <row r="8" spans="1:11" x14ac:dyDescent="0.35">
      <c r="A8" s="7"/>
      <c r="B8" s="7"/>
      <c r="C8" s="16"/>
      <c r="D8" s="7"/>
      <c r="E8" s="12"/>
      <c r="F8" s="7"/>
      <c r="G8" s="7"/>
      <c r="K8" s="11"/>
    </row>
    <row r="9" spans="1:11" x14ac:dyDescent="0.35">
      <c r="A9" s="7"/>
      <c r="B9" s="7"/>
      <c r="C9" s="15" t="s">
        <v>25</v>
      </c>
      <c r="D9" s="6"/>
      <c r="E9" s="13">
        <f>((E5/(E6/(1+(E7/100))))-1)*100</f>
        <v>100</v>
      </c>
      <c r="F9" s="7"/>
      <c r="G9" s="7"/>
    </row>
    <row r="10" spans="1:11" x14ac:dyDescent="0.35">
      <c r="A10" s="7"/>
      <c r="B10" s="7"/>
      <c r="C10" s="7"/>
      <c r="D10" s="7"/>
      <c r="E10" s="7"/>
      <c r="F10" s="7"/>
      <c r="G10" s="7"/>
    </row>
    <row r="11" spans="1:11" x14ac:dyDescent="0.35">
      <c r="A11" s="7"/>
      <c r="B11" s="7"/>
      <c r="C11" s="7"/>
      <c r="D11" s="7"/>
      <c r="E11" s="7"/>
      <c r="F11" s="7"/>
      <c r="G11" s="7"/>
    </row>
    <row r="15" spans="1:11" x14ac:dyDescent="0.35">
      <c r="E15" s="10"/>
    </row>
  </sheetData>
  <sheetProtection sheet="1" objects="1" scenarios="1"/>
  <mergeCells count="2">
    <mergeCell ref="B1:F1"/>
    <mergeCell ref="B3:F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XFD2"/>
    </sheetView>
  </sheetViews>
  <sheetFormatPr defaultColWidth="8.7265625" defaultRowHeight="14.5" x14ac:dyDescent="0.35"/>
  <cols>
    <col min="1" max="1" width="34.1796875" style="2" customWidth="1"/>
    <col min="2" max="4" width="8.7265625" style="1"/>
    <col min="5" max="5" width="2.81640625" style="1" customWidth="1"/>
    <col min="6" max="6" width="8.7265625" style="1"/>
    <col min="7" max="7" width="3.1796875" style="1" customWidth="1"/>
    <col min="8" max="8" width="8.7265625" style="1"/>
    <col min="9" max="9" width="2.7265625" style="1" customWidth="1"/>
    <col min="10" max="10" width="43.453125" style="1" customWidth="1"/>
    <col min="11" max="16384" width="8.7265625" style="1"/>
  </cols>
  <sheetData>
    <row r="1" spans="1:10" x14ac:dyDescent="0.35">
      <c r="A1" s="2" t="s">
        <v>27</v>
      </c>
      <c r="B1" s="1">
        <v>25</v>
      </c>
      <c r="D1" s="1">
        <f>B3</f>
        <v>0</v>
      </c>
      <c r="E1" s="1" t="s">
        <v>28</v>
      </c>
      <c r="F1" s="1">
        <v>100</v>
      </c>
      <c r="G1" s="1" t="s">
        <v>29</v>
      </c>
      <c r="H1" s="1">
        <f>1+(D1/100)</f>
        <v>1</v>
      </c>
      <c r="J1" s="1" t="s">
        <v>30</v>
      </c>
    </row>
    <row r="2" spans="1:10" x14ac:dyDescent="0.35">
      <c r="A2" s="2" t="s">
        <v>31</v>
      </c>
      <c r="B2" s="1">
        <v>50</v>
      </c>
      <c r="D2" s="1">
        <f>B2</f>
        <v>50</v>
      </c>
      <c r="E2" s="1" t="s">
        <v>28</v>
      </c>
      <c r="F2" s="1">
        <f>H1</f>
        <v>1</v>
      </c>
      <c r="G2" s="1" t="s">
        <v>29</v>
      </c>
      <c r="H2" s="3">
        <f>D2/F2</f>
        <v>50</v>
      </c>
      <c r="J2" s="1" t="s">
        <v>32</v>
      </c>
    </row>
    <row r="3" spans="1:10" x14ac:dyDescent="0.35">
      <c r="A3" s="2" t="s">
        <v>33</v>
      </c>
      <c r="B3" s="4">
        <v>0</v>
      </c>
      <c r="D3" s="1">
        <f>B1</f>
        <v>25</v>
      </c>
      <c r="E3" s="1" t="s">
        <v>28</v>
      </c>
      <c r="F3" s="3">
        <f>H2</f>
        <v>50</v>
      </c>
      <c r="G3" s="1" t="s">
        <v>29</v>
      </c>
      <c r="H3" s="4">
        <f>D3/F3</f>
        <v>0.5</v>
      </c>
      <c r="J3" s="1" t="s">
        <v>34</v>
      </c>
    </row>
    <row r="4" spans="1:10" x14ac:dyDescent="0.35">
      <c r="D4" s="5">
        <f>H3</f>
        <v>0.5</v>
      </c>
      <c r="E4" s="1" t="s">
        <v>35</v>
      </c>
      <c r="F4" s="1">
        <v>1</v>
      </c>
      <c r="G4" s="1" t="s">
        <v>29</v>
      </c>
      <c r="H4" s="5">
        <f>(D4-1)*100</f>
        <v>-50</v>
      </c>
      <c r="J4" s="1" t="s">
        <v>36</v>
      </c>
    </row>
    <row r="5" spans="1:10" x14ac:dyDescent="0.35">
      <c r="A5" s="2" t="s">
        <v>14</v>
      </c>
      <c r="B5" s="1">
        <f>H4</f>
        <v>-50</v>
      </c>
    </row>
    <row r="7" spans="1:10" x14ac:dyDescent="0.35">
      <c r="A7" s="2" t="s">
        <v>37</v>
      </c>
      <c r="B7" s="1">
        <f>((B1/(B2/(1+(B3/100))))-1)*100</f>
        <v>-50</v>
      </c>
    </row>
    <row r="9" spans="1:10" x14ac:dyDescent="0.35">
      <c r="A9" s="2" t="s">
        <v>38</v>
      </c>
      <c r="B9" s="1">
        <f>((B1/(B2/(1+(B3/100))))-1)*100</f>
        <v>-50</v>
      </c>
    </row>
    <row r="10" spans="1:10" x14ac:dyDescent="0.35">
      <c r="A10" s="2" t="s">
        <v>39</v>
      </c>
      <c r="B10" s="1">
        <f>IF(B9&gt;=0,B9,B9*-1)</f>
        <v>50</v>
      </c>
    </row>
    <row r="11" spans="1:10" x14ac:dyDescent="0.35">
      <c r="B1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F39E31F1A1AE419C9098E2231A4620" ma:contentTypeVersion="4" ma:contentTypeDescription="Create a new document." ma:contentTypeScope="" ma:versionID="0f64280a12e84911c391601ecff53afa">
  <xsd:schema xmlns:xsd="http://www.w3.org/2001/XMLSchema" xmlns:xs="http://www.w3.org/2001/XMLSchema" xmlns:p="http://schemas.microsoft.com/office/2006/metadata/properties" xmlns:ns2="d6f48ab2-e845-4c6b-954b-9eac3df80e24" xmlns:ns3="1ec25678-a779-4b96-83ce-d104fd201c71" targetNamespace="http://schemas.microsoft.com/office/2006/metadata/properties" ma:root="true" ma:fieldsID="61c80466b33eac85cd2cac6a49c5b45c" ns2:_="" ns3:_="">
    <xsd:import namespace="d6f48ab2-e845-4c6b-954b-9eac3df80e24"/>
    <xsd:import namespace="1ec25678-a779-4b96-83ce-d104fd201c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f48ab2-e845-4c6b-954b-9eac3df80e2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c25678-a779-4b96-83ce-d104fd201c7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1BAAE2-E615-4F24-A6D6-E98AC5347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f48ab2-e845-4c6b-954b-9eac3df80e24"/>
    <ds:schemaRef ds:uri="1ec25678-a779-4b96-83ce-d104fd201c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58F63F-063B-46E0-8EEF-154E2FFFA0B9}">
  <ds:schemaRefs>
    <ds:schemaRef ds:uri="http://purl.org/dc/dcmitype/"/>
    <ds:schemaRef ds:uri="1ec25678-a779-4b96-83ce-d104fd201c71"/>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d6f48ab2-e845-4c6b-954b-9eac3df80e24"/>
    <ds:schemaRef ds:uri="http://www.w3.org/XML/1998/namespace"/>
  </ds:schemaRefs>
</ds:datastoreItem>
</file>

<file path=customXml/itemProps3.xml><?xml version="1.0" encoding="utf-8"?>
<ds:datastoreItem xmlns:ds="http://schemas.openxmlformats.org/officeDocument/2006/customXml" ds:itemID="{5F0113B2-8971-4EDF-98CB-E3E9700368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PTC Calculator</vt:lpstr>
      <vt:lpstr>High Low Limit Calculator</vt:lpstr>
      <vt:lpstr>PTC Formula V1</vt:lpstr>
      <vt:lpstr>PTC Formula V2</vt:lpstr>
      <vt:lpstr>PTC Formula Engineering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Reiland, Kevin</dc:creator>
  <cp:keywords/>
  <dc:description/>
  <cp:lastModifiedBy>Castillo, Yessica</cp:lastModifiedBy>
  <cp:revision/>
  <dcterms:created xsi:type="dcterms:W3CDTF">2016-05-04T19:42:49Z</dcterms:created>
  <dcterms:modified xsi:type="dcterms:W3CDTF">2017-06-14T15:42:39Z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Panasonic Pulse Tool Compensation Calculator.xlsx</vt:lpwstr>
  </property>
  <property fmtid="{D5CDD505-2E9C-101B-9397-08002B2CF9AE}" pid="3" name="ContentTypeId">
    <vt:lpwstr>0x01010051F39E31F1A1AE419C9098E2231A4620</vt:lpwstr>
  </property>
</Properties>
</file>